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полная" sheetId="1" r:id="rId1"/>
  </sheets>
  <definedNames>
    <definedName name="_xlnm.Print_Titles" localSheetId="0">полная!$4:$7</definedName>
    <definedName name="_xlnm.Print_Area" localSheetId="0">полная!$A$1:$Z$72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K69" i="1"/>
  <c r="I69" i="1"/>
  <c r="K70" i="1"/>
  <c r="K41" i="1"/>
  <c r="K39" i="1" s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40" i="1"/>
  <c r="J39" i="1"/>
  <c r="I39" i="1"/>
  <c r="I8" i="1" s="1"/>
  <c r="J33" i="1"/>
  <c r="K33" i="1"/>
  <c r="I33" i="1"/>
  <c r="K34" i="1"/>
  <c r="K35" i="1"/>
  <c r="K36" i="1"/>
  <c r="K37" i="1"/>
  <c r="K28" i="1"/>
  <c r="K29" i="1"/>
  <c r="K30" i="1"/>
  <c r="K31" i="1"/>
  <c r="K32" i="1"/>
  <c r="K27" i="1"/>
  <c r="J26" i="1"/>
  <c r="I26" i="1"/>
  <c r="J13" i="1"/>
  <c r="K13" i="1"/>
  <c r="J8" i="1" l="1"/>
  <c r="L8" i="1" s="1"/>
  <c r="K26" i="1"/>
  <c r="K15" i="1" l="1"/>
  <c r="K16" i="1"/>
  <c r="K17" i="1"/>
  <c r="K18" i="1"/>
  <c r="K19" i="1"/>
  <c r="K20" i="1"/>
  <c r="K21" i="1"/>
  <c r="K22" i="1"/>
  <c r="K23" i="1"/>
  <c r="K24" i="1"/>
  <c r="K25" i="1"/>
  <c r="I13" i="1"/>
  <c r="J9" i="1"/>
  <c r="I9" i="1"/>
  <c r="K11" i="1"/>
  <c r="K12" i="1"/>
  <c r="K38" i="1" l="1"/>
  <c r="K10" i="1"/>
  <c r="K9" i="1" s="1"/>
  <c r="K14" i="1"/>
</calcChain>
</file>

<file path=xl/sharedStrings.xml><?xml version="1.0" encoding="utf-8"?>
<sst xmlns="http://schemas.openxmlformats.org/spreadsheetml/2006/main" count="247" uniqueCount="184">
  <si>
    <t>Факт</t>
  </si>
  <si>
    <t>Амортизация</t>
  </si>
  <si>
    <t>факт</t>
  </si>
  <si>
    <t>-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</si>
  <si>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</si>
  <si>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</si>
  <si>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</si>
  <si>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</si>
  <si>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</si>
  <si>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</si>
  <si>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</si>
  <si>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</si>
  <si>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</si>
  <si>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</si>
  <si>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</si>
  <si>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</si>
  <si>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</si>
  <si>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</si>
  <si>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</si>
  <si>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</si>
  <si>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</si>
  <si>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</si>
  <si>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</si>
  <si>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</si>
  <si>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</si>
  <si>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</si>
  <si>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</si>
  <si>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</si>
  <si>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</si>
  <si>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</si>
  <si>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</si>
  <si>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</si>
  <si>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</si>
  <si>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</si>
  <si>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6</t>
  </si>
  <si>
    <t>6.1</t>
  </si>
  <si>
    <t>услуга</t>
  </si>
  <si>
    <t>км</t>
  </si>
  <si>
    <t>2.11</t>
  </si>
  <si>
    <t>2.12</t>
  </si>
  <si>
    <t>3</t>
  </si>
  <si>
    <t>3.3</t>
  </si>
  <si>
    <t>3.4</t>
  </si>
  <si>
    <t>3.5</t>
  </si>
  <si>
    <t>3.6</t>
  </si>
  <si>
    <t>4.2</t>
  </si>
  <si>
    <t>4.3</t>
  </si>
  <si>
    <t>4.4</t>
  </si>
  <si>
    <t>4.5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</si>
  <si>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</si>
  <si>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</si>
  <si>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</si>
  <si>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</si>
  <si>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</si>
  <si>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</si>
  <si>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</si>
  <si>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</si>
  <si>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</si>
  <si>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</si>
  <si>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</si>
  <si>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</si>
  <si>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</si>
  <si>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</si>
  <si>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</si>
  <si>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</si>
  <si>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Астана-АЭК "АҚ-ның 2019 жылдың І жартыжылдығындағы инвестициялық бағдарламаның орындалуы туралы ақпарат</t>
  </si>
  <si>
    <t>Реттеліп көрсетілетін қызметтерді (тауарларды, жұмыстарды) ұсынудың жоспарлы және нақты көлемдері туралы ақпарат</t>
  </si>
  <si>
    <t>Инвестициялық бағдарламаның (жобалардың) сомасы, мың теңге</t>
  </si>
  <si>
    <t>Инвестициялық бағдарламаны (жобаны) қаржыландырудың нақты шарттары мен мөлшері туралы ақпарат, мың теңге</t>
  </si>
  <si>
    <t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</t>
  </si>
  <si>
    <t>3-қосымша</t>
  </si>
  <si>
    <t>Реттеліп көрсетілетін қызметтердің (тауарлардың, жұмыстардың) атауы және қызмет көрсетілетін аумақ</t>
  </si>
  <si>
    <t>№ р/п</t>
  </si>
  <si>
    <t>Іс-шаралардың атауы</t>
  </si>
  <si>
    <t>Өлшем бірлігі</t>
  </si>
  <si>
    <t>Табиғи көрсеткіштердегі саны</t>
  </si>
  <si>
    <t>жоспар</t>
  </si>
  <si>
    <t>ауытқу</t>
  </si>
  <si>
    <t>ауытқу себептері</t>
  </si>
  <si>
    <t>Пайда</t>
  </si>
  <si>
    <t>Инвестициялық бағдарлама (жоба) шеңберінде қызметті ұсыну кезеңі</t>
  </si>
  <si>
    <t>Кірістен мен шығындар туралы есеп</t>
  </si>
  <si>
    <t>Меншікті қаражат</t>
  </si>
  <si>
    <t>Қарыз қаражат</t>
  </si>
  <si>
    <t>Бюджет қаражаты</t>
  </si>
  <si>
    <t>Бекітілген инвестициялық бағдарламаға (жобаға) байланысты іске асыру жылдары бойынша негізгі қорлардың (активтердің) тозуын (физикалық) төмендету, % )</t>
  </si>
  <si>
    <t xml:space="preserve">Бекітілген инвестициялық бағдарламаға (жобаға) байланысты іске асыру жылдары бойынша шығындарды азайту, % </t>
  </si>
  <si>
    <t xml:space="preserve">Бекітілген инвестициялық бағдарламаға (жобаға) байланысты іске асыру жылдары бойынша өндірістік көрсеткіштерді жақсарту, % </t>
  </si>
  <si>
    <t>Бекітілген инвестициялық бағдарламаға (жобаға) байланысты іске асыру жылдары бойынша апаттылықты төмендету</t>
  </si>
  <si>
    <t>Қол жеткізілген нақты көрсеткіштердің бекітілген Инвестициялық бағдарламадағы (жобадағы) көрсеткіштерден ауытқу себептерін түсіндіру</t>
  </si>
  <si>
    <t>Реттеліп көрсетілетін қызметтердің (тауарлардың, жұмыстардың) сапасы мен сенімділігін арттыруды бағалау</t>
  </si>
  <si>
    <t>өткен жылдың фактісі</t>
  </si>
  <si>
    <t>ағымдағы жылдың фактісі</t>
  </si>
  <si>
    <t>нормативтік-техникалық ысыраптарды азайту жөніндегі іс-шаралар кешенін жүргізу есебінен</t>
  </si>
  <si>
    <t>апаттық ағытулардың болмауы, тасымалдау кезінде физикалық тозудың, энергия ысырабының төмендеуі</t>
  </si>
  <si>
    <t>апаттар жоқ</t>
  </si>
  <si>
    <t>жұмыстар аяқталды</t>
  </si>
  <si>
    <t>жұмыстар орындалып жатыр</t>
  </si>
  <si>
    <t>жобалау бойынша жұмыстар жүргізілуде</t>
  </si>
  <si>
    <t>бұл іс-шаралар алынып тасталады және ауыстырылады</t>
  </si>
  <si>
    <t>ЕҚ орнату жұмыстары жүргізілуде</t>
  </si>
  <si>
    <t>бұл іс-шаралар алынып тасталады</t>
  </si>
  <si>
    <t>бұл іс-шара түзетілуі тиіс</t>
  </si>
  <si>
    <t>іс-шара түзетілуі тиіс</t>
  </si>
  <si>
    <t>бұл іс-шара алынып тасталады және ауыстырылады</t>
  </si>
  <si>
    <t>жұмыстар аяқталуға жақын</t>
  </si>
  <si>
    <t>жабдықты монтаждау және ауыстыру 100% орындалды, құрылыс бөлігі бойынша жұмыстар орындалуда.</t>
  </si>
  <si>
    <t>ҮШС ғимараты бойынша 100% демонтаждау жұмыстары жүргізілді, жабдықты орнату күтілуде</t>
  </si>
  <si>
    <t>қалқан сатып алынды, ЖҚҚ-ны ШС ауыстыру бойынша жұмыстар жоспарлануда</t>
  </si>
  <si>
    <t>АКБ жеткізуге шарт жасалды</t>
  </si>
  <si>
    <t>шарт жасалды, жұмыстар орындалып жатыр</t>
  </si>
  <si>
    <t>шкафтар сатып алынды, орнату жұмыстары жүргізілуде</t>
  </si>
  <si>
    <t>материалдар сатып алынды, жұмыстарды АЭЖ өз күштерімен орындап жатыр</t>
  </si>
  <si>
    <t>дана</t>
  </si>
  <si>
    <t>бірлік</t>
  </si>
  <si>
    <t>жиынтық</t>
  </si>
  <si>
    <t>есепке алу нүктесі</t>
  </si>
  <si>
    <t>жұмыс</t>
  </si>
  <si>
    <t>электр энергиясын беру және тарату, қызмет көрсету аумағы-Астана қ.</t>
  </si>
  <si>
    <t>ЖК бойынша бекітілгендердің барлығы</t>
  </si>
  <si>
    <t>мың кВтсағ.</t>
  </si>
  <si>
    <t>1.1-1.3, 2.4-2.7, 2.9, 3.1-3.6, 4.1-4.4, 5.1, 5.10-5.14 тармақтары бойынша түзетулер қарастырылған</t>
  </si>
  <si>
    <t>Электр желілерін ірілендіре отырып қайта құру, оның ішінде::</t>
  </si>
  <si>
    <t>ӘЖ-10кВ қайта құру</t>
  </si>
  <si>
    <t>ӘЖ-0,4 кВ қайта құру</t>
  </si>
  <si>
    <t>ҮШС, ТШС, КТШС қайта құру</t>
  </si>
  <si>
    <t>Ескірген жабдықты ауыстыру, оның ішінде:</t>
  </si>
  <si>
    <t>Беткі шкафтарды ауыстыру</t>
  </si>
  <si>
    <t>КТШС-ға ҮКШ орнату</t>
  </si>
  <si>
    <t>ҮШС, ТШС, КТШС-да жабдықты ауыстыру (17 дана үшін)</t>
  </si>
  <si>
    <t>БКТШСН-дағы КТШС ауыстыру</t>
  </si>
  <si>
    <t>КТШСН-дағы КТШС ауыстыру</t>
  </si>
  <si>
    <t>КЖ-0,4 кВ ауыстыру</t>
  </si>
  <si>
    <t>КЖ-10 кВ ауыстыру</t>
  </si>
  <si>
    <t>150А/сағ аккумулятор батареясын ауыстыру ("Городская", "Жаңа жол", "ПНФ" ШС)</t>
  </si>
  <si>
    <t>"Городская" ШС жеке қажеттілік қалқандарын (ЖҚҚ) ауыстыру</t>
  </si>
  <si>
    <t>ҮШС-14-те жабдықты ауыстыру (2018 жылдан бері кейінге қалдырылды)</t>
  </si>
  <si>
    <t>КЖ-10/0,4 кВ ауыстыру (2018 жылдан бері кейінге қалдырылды)</t>
  </si>
  <si>
    <t>ҮШС, ТШС-да жабдықты ауыстыру (2018 жылдан бері кейінге қалдырылды)</t>
  </si>
  <si>
    <t>Релелік қорғау, оның ішінде:</t>
  </si>
  <si>
    <t>Smart Grid (Ақылды қала) SCADA/DMS/OMS жүйесін интеграциялау</t>
  </si>
  <si>
    <t>белсенді адаптивті желілерді ұйымдастыру үшін мониторинг және басқару жүйесі (SCADA) бөлігінде "ИКИ", "Заречная","Восточная","Жұлдыз" ШС жаңарту</t>
  </si>
  <si>
    <t>Miacom p 121 BOOZ152 релелік қорғау блогы РҚМПҚ сатып алу</t>
  </si>
  <si>
    <t>Miacom p 122 BOOZ152 релелік қорғау блогы РҚМПҚ сатып алу</t>
  </si>
  <si>
    <t>Miacom p 111 BINON92NINNIIN релелік қорғау блогы РҚМПҚ сатып алу</t>
  </si>
  <si>
    <t>Miacom p 116 P116A1N5N25115111W релелік қорғау блогы РҚМПҚ сатып алу</t>
  </si>
  <si>
    <t>Электр энергиясын коммерциялық есепке алудың автоматтандырылған жүйесін енгізу, оның ішінде:</t>
  </si>
  <si>
    <t>ЭКЕАЖ жеке секторын енгізу (төменгі деңгей)</t>
  </si>
  <si>
    <t>Төменгі деңгейдегі ЭКЕАЖ жүйесінің бірыңғай кешенін құру бойынша бағдарламалық қамтамасыз ету (есепке алу нүктелерінің конфигурур.)</t>
  </si>
  <si>
    <t>Меркурий 225.11 концентраторы</t>
  </si>
  <si>
    <t>110/10 кВ ШС-да "Активтерді басқаруды" бағдарламалық қамтамасыз ету</t>
  </si>
  <si>
    <t>ЭКЕАЖ ҮШС, ТШС және жеке секторын енгізу (2018 жылдан бері кейінге қалдырылды)</t>
  </si>
  <si>
    <t>күштік трансформаторларды ауыстырумен "Кирова" ШС конструкциялау</t>
  </si>
  <si>
    <t>"Западная" ШС-дағы қоршауды ауыстыру</t>
  </si>
  <si>
    <t>"Школьная" ШС-дағы қоршауды ауыстыру</t>
  </si>
  <si>
    <t>"ПНФ" ШС-дағы қоршауды ауыстыру</t>
  </si>
  <si>
    <t>"Городская" ШС-дағы қоршауды ауыстыру</t>
  </si>
  <si>
    <t>"Заречная" ШС-дағы қоршауды ауыстыру</t>
  </si>
  <si>
    <t>"Южная" ШС-дағы қоршауды ауыстыру</t>
  </si>
  <si>
    <t>"Степная" ШС-дағы қоршауды ауыстыру</t>
  </si>
  <si>
    <t>"Восточная" ШС-дағы қоршауды ауыстыру</t>
  </si>
  <si>
    <t>2020 жылға ҮШС-10/0,4 кВ жабдығын ауыстыруды жобалау (1 дана үшін )</t>
  </si>
  <si>
    <t>2020 жылға ТШС-10/0,4 кВ жабдығын ауыстыруды жобалау (1 дана үшін )</t>
  </si>
  <si>
    <t>2020 жылға ТШС, КТШС-10/0,4 кВ демонтаждау және жаңа құрылысты жобалау (6 дана үшін)</t>
  </si>
  <si>
    <t>2020 жылға 0,4 кВ кабельдік желілерді (10,085 км) ауыстыруды жобалау</t>
  </si>
  <si>
    <t>2020 жылға 10 кВ кабельдік желілерді (5,1 км) ауыстыруды жобалау</t>
  </si>
  <si>
    <t>2019 жылға ТШС, КТШС -10/0,4 кВ демонтаждау және жаңа құрылысты жобалау (5 дана үшін) (2018 жылдан бері кейінге қалдырылды)</t>
  </si>
  <si>
    <t>2019 жылға 0,4 кВ кабельдік желілерін ауыстыруды жобалау (10,015 км)(2018 жылдан бері кейінге қалдырылды)</t>
  </si>
  <si>
    <t>2019 жылға 10 кВ кабельдік желілерін ауыстыруды жобалау (5,4 км)(2018 жылдан бері кейінге қалдырылды)</t>
  </si>
  <si>
    <t>ЭКЕАЖ ТШС есептеу құрылғыларын орнату бойынша техникалық қадағалау (ҮШС) (2018 жылдан бері кейінге қалдырылды)</t>
  </si>
  <si>
    <t>ЭКЕАЖ ТШС есептеу құрылғыларын орнату бойынша техникалық қадағалау (ҮШС)(2018 жылдан бері кейінге қалдырылды)</t>
  </si>
  <si>
    <t>ҮШС-14-тегі жабдықты ауыстыруды авторлық қадағалау (2018 жылдан бері кейінге қалдырылды)</t>
  </si>
  <si>
    <t>ҮШС-14-тегі жабдықты ауыстыруды техникалық қадағалау (2018 жылдан бері кейінге қалдырылды)</t>
  </si>
  <si>
    <t>ТШС-дағы жабдықты ауыстыруды авторлық қадағалау (2018 жылдан бері кейінге қалдырылды)</t>
  </si>
  <si>
    <t>ТШС-дағы жабдықты ауыстыруды техникалық қадағалау (2018 жылдан бері кейінге қалдырылды)</t>
  </si>
  <si>
    <t>10/0,4 кВ кабельдік желілерін ауыстыру бойынша техникалық қадағалау (2018 жылдан бері кейінге қалдырылды)</t>
  </si>
  <si>
    <t>10/0,4 кВ кабельдік желілерін ауыстыру бойынша авторлық қадағалау (2018 жылдан бері кейінге қалдырылды)</t>
  </si>
  <si>
    <t>"Западная" ШС реконструкциялау бойынша техникалық қадағалау (2018 жылдан бері кейінге қалдырылды)</t>
  </si>
  <si>
    <t>"Западная" ШС реконструкциялау бойынша авторлық қадағалау (2018 жылдан бері кейінге қалдырылды)</t>
  </si>
  <si>
    <t>ЭКЕАЖ жеке секторының есептеу құрылғыларын орнату бойынша техникалық қадағалау (ААЭЖ) (2018 жылдан бері кейінге қалдырылды)</t>
  </si>
  <si>
    <t xml:space="preserve"> ЭКЕАЖ жеке секторының есептеу құрылғыларын орнату бойынша авторлық қадағалау (ААЭЖ) (2018 жылдан бері кейінге қалдырылды)</t>
  </si>
  <si>
    <t>Жобалау-іздестіру жұмыстары, оның ішінде:</t>
  </si>
  <si>
    <t>Объектілердің құрылысы және реконструкциялау, оның ішінде:</t>
  </si>
  <si>
    <t>"Западная" ШС реконструкциялау ( 2018 жылдан бері кейінге қалдырылды)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</si>
</sst>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 wrapText="1"/>
    </xf>
    <xf numFmtId="0" fontId="3" fillId="2" borderId="0" xfId="0" applyFont="1" applyFill="1"/>
    <xf numFmtId="0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7" fillId="3" borderId="1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/>
    <xf numFmtId="3" fontId="8" fillId="2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/>
    <xf numFmtId="164" fontId="2" fillId="2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9" fillId="2" borderId="0" xfId="0" applyFont="1" applyFill="1"/>
    <xf numFmtId="164" fontId="2" fillId="2" borderId="2" xfId="1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6" fontId="8" fillId="2" borderId="1" xfId="0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>
      <alignment horizontal="left" vertical="center" wrapText="1"/>
    </xf>
    <xf numFmtId="164" fontId="4" fillId="2" borderId="2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 wrapText="1"/>
    </xf>
    <xf numFmtId="167" fontId="4" fillId="2" borderId="2" xfId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/>
    <xf numFmtId="49" fontId="2" fillId="0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/>
    <xf numFmtId="0" fontId="4" fillId="2" borderId="10" xfId="0" applyFont="1" applyFill="1" applyBorder="1"/>
    <xf numFmtId="49" fontId="4" fillId="3" borderId="9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8" fillId="2" borderId="5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14" xfId="0" applyFont="1" applyFill="1" applyBorder="1"/>
    <xf numFmtId="164" fontId="4" fillId="2" borderId="3" xfId="2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2" borderId="2" xfId="1" applyNumberFormat="1" applyFont="1" applyFill="1" applyBorder="1" applyAlignment="1">
      <alignment horizontal="left" vertical="center" wrapText="1"/>
    </xf>
    <xf numFmtId="164" fontId="2" fillId="2" borderId="4" xfId="1" applyNumberFormat="1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 applyProtection="1">
      <alignment horizontal="left" vertical="top" wrapText="1"/>
    </xf>
    <xf numFmtId="3" fontId="8" fillId="2" borderId="3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view="pageBreakPreview" zoomScale="50" zoomScaleSheetLayoutView="50" workbookViewId="0">
      <selection activeCell="D5" sqref="D5:D6"/>
    </sheetView>
  </sheetViews>
  <sheetFormatPr defaultRowHeight="23.25" x14ac:dyDescent="0.35"/>
  <cols>
    <col min="1" max="1" width="9.28515625" style="1" customWidth="1"/>
    <col min="2" max="2" width="23.140625" style="1" customWidth="1"/>
    <col min="3" max="3" width="110.7109375" style="1" customWidth="1"/>
    <col min="4" max="4" width="19.7109375" style="2" customWidth="1"/>
    <col min="5" max="5" width="20.140625" style="3" customWidth="1"/>
    <col min="6" max="6" width="19.28515625" style="3" customWidth="1"/>
    <col min="7" max="7" width="23.5703125" style="3" customWidth="1"/>
    <col min="8" max="8" width="21.5703125" style="3" customWidth="1"/>
    <col min="9" max="9" width="22.28515625" style="3" customWidth="1"/>
    <col min="10" max="10" width="21.28515625" style="3" customWidth="1"/>
    <col min="11" max="11" width="22.5703125" style="3" customWidth="1"/>
    <col min="12" max="12" width="39.28515625" style="4" customWidth="1"/>
    <col min="13" max="13" width="25.28515625" style="1" customWidth="1"/>
    <col min="14" max="14" width="18.42578125" style="1" customWidth="1"/>
    <col min="15" max="15" width="17.7109375" style="1" customWidth="1"/>
    <col min="16" max="16" width="16.7109375" style="1" customWidth="1"/>
    <col min="17" max="17" width="14.140625" style="1" customWidth="1"/>
    <col min="18" max="18" width="14.7109375" style="1" customWidth="1"/>
    <col min="19" max="20" width="14.5703125" style="1" customWidth="1"/>
    <col min="21" max="22" width="14.140625" style="5" customWidth="1"/>
    <col min="23" max="23" width="15.85546875" style="5" customWidth="1"/>
    <col min="24" max="24" width="18" style="5" customWidth="1"/>
    <col min="25" max="25" width="24" style="5" customWidth="1"/>
    <col min="26" max="26" width="22.42578125" style="5" customWidth="1"/>
    <col min="27" max="16384" width="9.140625" style="5"/>
  </cols>
  <sheetData>
    <row r="1" spans="1:26" x14ac:dyDescent="0.35">
      <c r="X1" s="6"/>
      <c r="Y1" s="7"/>
    </row>
    <row r="2" spans="1:26" ht="30" x14ac:dyDescent="0.4">
      <c r="A2" s="103" t="s">
        <v>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24" thickBot="1" x14ac:dyDescent="0.4">
      <c r="Z3" s="8" t="s">
        <v>70</v>
      </c>
    </row>
    <row r="4" spans="1:26" s="9" customFormat="1" ht="94.5" customHeight="1" x14ac:dyDescent="0.3">
      <c r="A4" s="104" t="s">
        <v>72</v>
      </c>
      <c r="B4" s="106" t="s">
        <v>66</v>
      </c>
      <c r="C4" s="106"/>
      <c r="D4" s="106"/>
      <c r="E4" s="106"/>
      <c r="F4" s="106"/>
      <c r="G4" s="106"/>
      <c r="H4" s="106" t="s">
        <v>81</v>
      </c>
      <c r="I4" s="106" t="s">
        <v>67</v>
      </c>
      <c r="J4" s="106"/>
      <c r="K4" s="106"/>
      <c r="L4" s="106"/>
      <c r="M4" s="106" t="s">
        <v>68</v>
      </c>
      <c r="N4" s="106"/>
      <c r="O4" s="106"/>
      <c r="P4" s="106"/>
      <c r="Q4" s="106" t="s">
        <v>69</v>
      </c>
      <c r="R4" s="106"/>
      <c r="S4" s="106"/>
      <c r="T4" s="106"/>
      <c r="U4" s="106"/>
      <c r="V4" s="106"/>
      <c r="W4" s="106"/>
      <c r="X4" s="106"/>
      <c r="Y4" s="106" t="s">
        <v>89</v>
      </c>
      <c r="Z4" s="108" t="s">
        <v>90</v>
      </c>
    </row>
    <row r="5" spans="1:26" s="9" customFormat="1" ht="336" customHeight="1" x14ac:dyDescent="0.3">
      <c r="A5" s="105"/>
      <c r="B5" s="107" t="s">
        <v>71</v>
      </c>
      <c r="C5" s="107" t="s">
        <v>73</v>
      </c>
      <c r="D5" s="107" t="s">
        <v>74</v>
      </c>
      <c r="E5" s="110" t="s">
        <v>75</v>
      </c>
      <c r="F5" s="110"/>
      <c r="G5" s="110" t="s">
        <v>80</v>
      </c>
      <c r="H5" s="107"/>
      <c r="I5" s="102" t="s">
        <v>76</v>
      </c>
      <c r="J5" s="102" t="s">
        <v>2</v>
      </c>
      <c r="K5" s="110" t="s">
        <v>77</v>
      </c>
      <c r="L5" s="110" t="s">
        <v>78</v>
      </c>
      <c r="M5" s="107" t="s">
        <v>82</v>
      </c>
      <c r="N5" s="107"/>
      <c r="O5" s="107" t="s">
        <v>83</v>
      </c>
      <c r="P5" s="107" t="s">
        <v>84</v>
      </c>
      <c r="Q5" s="107" t="s">
        <v>87</v>
      </c>
      <c r="R5" s="107"/>
      <c r="S5" s="107" t="s">
        <v>85</v>
      </c>
      <c r="T5" s="107"/>
      <c r="U5" s="107" t="s">
        <v>86</v>
      </c>
      <c r="V5" s="107"/>
      <c r="W5" s="107" t="s">
        <v>88</v>
      </c>
      <c r="X5" s="107"/>
      <c r="Y5" s="107"/>
      <c r="Z5" s="109"/>
    </row>
    <row r="6" spans="1:26" s="9" customFormat="1" ht="409.6" customHeight="1" x14ac:dyDescent="0.3">
      <c r="A6" s="105"/>
      <c r="B6" s="107"/>
      <c r="C6" s="107"/>
      <c r="D6" s="107"/>
      <c r="E6" s="58" t="s">
        <v>76</v>
      </c>
      <c r="F6" s="58" t="s">
        <v>0</v>
      </c>
      <c r="G6" s="110"/>
      <c r="H6" s="107"/>
      <c r="I6" s="102"/>
      <c r="J6" s="102"/>
      <c r="K6" s="110"/>
      <c r="L6" s="110"/>
      <c r="M6" s="59" t="s">
        <v>1</v>
      </c>
      <c r="N6" s="59" t="s">
        <v>79</v>
      </c>
      <c r="O6" s="107"/>
      <c r="P6" s="107"/>
      <c r="Q6" s="59" t="s">
        <v>91</v>
      </c>
      <c r="R6" s="59" t="s">
        <v>92</v>
      </c>
      <c r="S6" s="91" t="s">
        <v>91</v>
      </c>
      <c r="T6" s="91" t="s">
        <v>92</v>
      </c>
      <c r="U6" s="10" t="s">
        <v>76</v>
      </c>
      <c r="V6" s="10" t="s">
        <v>2</v>
      </c>
      <c r="W6" s="91" t="s">
        <v>91</v>
      </c>
      <c r="X6" s="91" t="s">
        <v>92</v>
      </c>
      <c r="Y6" s="107"/>
      <c r="Z6" s="109"/>
    </row>
    <row r="7" spans="1:26" s="9" customFormat="1" ht="22.5" x14ac:dyDescent="0.3">
      <c r="A7" s="6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59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0">
        <v>26</v>
      </c>
    </row>
    <row r="8" spans="1:26" s="14" customFormat="1" ht="239.25" customHeight="1" x14ac:dyDescent="0.35">
      <c r="A8" s="71"/>
      <c r="B8" s="56" t="s">
        <v>118</v>
      </c>
      <c r="C8" s="12" t="s">
        <v>119</v>
      </c>
      <c r="D8" s="61" t="s">
        <v>120</v>
      </c>
      <c r="E8" s="13">
        <v>1682519</v>
      </c>
      <c r="F8" s="13">
        <v>1738236.8</v>
      </c>
      <c r="G8" s="57"/>
      <c r="H8" s="57"/>
      <c r="I8" s="58">
        <f>I9+I13+I26+I33+I39+I69</f>
        <v>3582510</v>
      </c>
      <c r="J8" s="58">
        <f>J9+J13+J26+J33+J39+J69</f>
        <v>155317</v>
      </c>
      <c r="K8" s="11">
        <v>-3427193</v>
      </c>
      <c r="L8" s="89">
        <f>K8-J8</f>
        <v>-3582510</v>
      </c>
      <c r="M8" s="66">
        <v>3582511</v>
      </c>
      <c r="N8" s="66" t="s">
        <v>3</v>
      </c>
      <c r="O8" s="66" t="s">
        <v>3</v>
      </c>
      <c r="P8" s="66" t="s">
        <v>3</v>
      </c>
      <c r="Q8" s="68">
        <v>9.9700000000000006</v>
      </c>
      <c r="R8" s="68">
        <v>8.64</v>
      </c>
      <c r="S8" s="68">
        <v>32.9</v>
      </c>
      <c r="T8" s="68">
        <v>29.4</v>
      </c>
      <c r="U8" s="68">
        <v>10.5</v>
      </c>
      <c r="V8" s="68">
        <v>8.64</v>
      </c>
      <c r="W8" s="67" t="s">
        <v>95</v>
      </c>
      <c r="X8" s="67" t="s">
        <v>95</v>
      </c>
      <c r="Y8" s="67" t="s">
        <v>93</v>
      </c>
      <c r="Z8" s="72" t="s">
        <v>94</v>
      </c>
    </row>
    <row r="9" spans="1:26" s="1" customFormat="1" ht="42.75" customHeight="1" x14ac:dyDescent="0.35">
      <c r="A9" s="73">
        <v>1</v>
      </c>
      <c r="B9" s="16"/>
      <c r="C9" s="111" t="s">
        <v>122</v>
      </c>
      <c r="D9" s="17"/>
      <c r="E9" s="18"/>
      <c r="F9" s="19"/>
      <c r="G9" s="16"/>
      <c r="H9" s="16"/>
      <c r="I9" s="20">
        <f>SUM(I10:I12)</f>
        <v>48164</v>
      </c>
      <c r="J9" s="20">
        <f t="shared" ref="J9:K9" si="0">SUM(J10:J12)</f>
        <v>3189</v>
      </c>
      <c r="K9" s="20">
        <f t="shared" si="0"/>
        <v>-41786</v>
      </c>
      <c r="L9" s="21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74"/>
    </row>
    <row r="10" spans="1:26" s="1" customFormat="1" ht="30" customHeight="1" x14ac:dyDescent="0.35">
      <c r="A10" s="75" t="s">
        <v>4</v>
      </c>
      <c r="B10" s="15"/>
      <c r="C10" s="112" t="s">
        <v>123</v>
      </c>
      <c r="D10" s="22" t="s">
        <v>37</v>
      </c>
      <c r="E10" s="23">
        <v>13</v>
      </c>
      <c r="F10" s="23">
        <v>10.09</v>
      </c>
      <c r="G10" s="15"/>
      <c r="H10" s="15"/>
      <c r="I10" s="24">
        <v>5596</v>
      </c>
      <c r="J10" s="24">
        <v>3189</v>
      </c>
      <c r="K10" s="25">
        <f>J9-I10</f>
        <v>-2407</v>
      </c>
      <c r="L10" s="96" t="s">
        <v>112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76"/>
    </row>
    <row r="11" spans="1:26" s="1" customFormat="1" ht="39" customHeight="1" x14ac:dyDescent="0.35">
      <c r="A11" s="75" t="s">
        <v>5</v>
      </c>
      <c r="B11" s="15"/>
      <c r="C11" s="112" t="s">
        <v>124</v>
      </c>
      <c r="D11" s="26" t="s">
        <v>37</v>
      </c>
      <c r="E11" s="23">
        <v>18</v>
      </c>
      <c r="F11" s="23">
        <v>4.9059999999999997</v>
      </c>
      <c r="G11" s="15"/>
      <c r="H11" s="15"/>
      <c r="I11" s="24">
        <v>25090</v>
      </c>
      <c r="J11" s="24"/>
      <c r="K11" s="25">
        <f t="shared" ref="K11:K12" si="1">J10-I11</f>
        <v>-21901</v>
      </c>
      <c r="L11" s="97"/>
      <c r="M11" s="2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76"/>
    </row>
    <row r="12" spans="1:26" s="1" customFormat="1" ht="27.75" customHeight="1" x14ac:dyDescent="0.35">
      <c r="A12" s="75" t="s">
        <v>6</v>
      </c>
      <c r="B12" s="15"/>
      <c r="C12" s="112" t="s">
        <v>125</v>
      </c>
      <c r="D12" s="31" t="s">
        <v>113</v>
      </c>
      <c r="E12" s="28">
        <v>11</v>
      </c>
      <c r="F12" s="28">
        <v>13</v>
      </c>
      <c r="G12" s="15"/>
      <c r="H12" s="15"/>
      <c r="I12" s="24">
        <v>17478</v>
      </c>
      <c r="J12" s="60"/>
      <c r="K12" s="25">
        <f t="shared" si="1"/>
        <v>-17478</v>
      </c>
      <c r="L12" s="9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76"/>
    </row>
    <row r="13" spans="1:26" s="1" customFormat="1" x14ac:dyDescent="0.35">
      <c r="A13" s="73">
        <v>2</v>
      </c>
      <c r="B13" s="16"/>
      <c r="C13" s="113" t="s">
        <v>126</v>
      </c>
      <c r="D13" s="29"/>
      <c r="E13" s="30"/>
      <c r="F13" s="30"/>
      <c r="G13" s="16"/>
      <c r="H13" s="16"/>
      <c r="I13" s="20">
        <f>SUM(I14:I25)</f>
        <v>695223</v>
      </c>
      <c r="J13" s="20">
        <f t="shared" ref="J13:K13" si="2">SUM(J14:J25)</f>
        <v>30978</v>
      </c>
      <c r="K13" s="20">
        <f t="shared" si="2"/>
        <v>-664245</v>
      </c>
      <c r="L13" s="6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74"/>
    </row>
    <row r="14" spans="1:26" s="1" customFormat="1" ht="30" customHeight="1" x14ac:dyDescent="0.35">
      <c r="A14" s="75" t="s">
        <v>7</v>
      </c>
      <c r="B14" s="15"/>
      <c r="C14" s="112" t="s">
        <v>127</v>
      </c>
      <c r="D14" s="31" t="s">
        <v>113</v>
      </c>
      <c r="E14" s="28">
        <v>75</v>
      </c>
      <c r="F14" s="23">
        <v>75</v>
      </c>
      <c r="G14" s="15"/>
      <c r="H14" s="15"/>
      <c r="I14" s="24">
        <v>17191</v>
      </c>
      <c r="J14" s="24">
        <v>17561</v>
      </c>
      <c r="K14" s="28">
        <f>J14-I14</f>
        <v>370</v>
      </c>
      <c r="L14" s="100" t="s">
        <v>111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76"/>
    </row>
    <row r="15" spans="1:26" s="1" customFormat="1" ht="45" customHeight="1" x14ac:dyDescent="0.35">
      <c r="A15" s="75" t="s">
        <v>8</v>
      </c>
      <c r="B15" s="15"/>
      <c r="C15" s="62" t="s">
        <v>128</v>
      </c>
      <c r="D15" s="31" t="s">
        <v>113</v>
      </c>
      <c r="E15" s="28">
        <v>12</v>
      </c>
      <c r="F15" s="23">
        <v>12</v>
      </c>
      <c r="G15" s="15"/>
      <c r="H15" s="15"/>
      <c r="I15" s="24">
        <v>3339</v>
      </c>
      <c r="J15" s="24">
        <v>6217</v>
      </c>
      <c r="K15" s="28">
        <f t="shared" ref="K15:K32" si="3">J15-I15</f>
        <v>2878</v>
      </c>
      <c r="L15" s="101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76"/>
    </row>
    <row r="16" spans="1:26" s="1" customFormat="1" ht="52.5" customHeight="1" x14ac:dyDescent="0.35">
      <c r="A16" s="75" t="s">
        <v>9</v>
      </c>
      <c r="B16" s="15"/>
      <c r="C16" s="62" t="s">
        <v>129</v>
      </c>
      <c r="D16" s="31" t="s">
        <v>115</v>
      </c>
      <c r="E16" s="28">
        <v>17</v>
      </c>
      <c r="F16" s="23"/>
      <c r="G16" s="15"/>
      <c r="H16" s="15"/>
      <c r="I16" s="24">
        <v>267580</v>
      </c>
      <c r="J16" s="24"/>
      <c r="K16" s="28">
        <f t="shared" si="3"/>
        <v>-267580</v>
      </c>
      <c r="L16" s="34" t="s">
        <v>110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6"/>
    </row>
    <row r="17" spans="1:26" s="1" customFormat="1" ht="27.75" customHeight="1" x14ac:dyDescent="0.35">
      <c r="A17" s="75" t="s">
        <v>10</v>
      </c>
      <c r="B17" s="15"/>
      <c r="C17" s="112" t="s">
        <v>130</v>
      </c>
      <c r="D17" s="31" t="s">
        <v>115</v>
      </c>
      <c r="E17" s="28">
        <v>4</v>
      </c>
      <c r="F17" s="23"/>
      <c r="G17" s="15"/>
      <c r="H17" s="15"/>
      <c r="I17" s="24">
        <v>38718</v>
      </c>
      <c r="J17" s="24"/>
      <c r="K17" s="28">
        <f t="shared" si="3"/>
        <v>-38718</v>
      </c>
      <c r="L17" s="96" t="s">
        <v>99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76"/>
    </row>
    <row r="18" spans="1:26" s="1" customFormat="1" x14ac:dyDescent="0.35">
      <c r="A18" s="75" t="s">
        <v>11</v>
      </c>
      <c r="B18" s="15"/>
      <c r="C18" s="112" t="s">
        <v>131</v>
      </c>
      <c r="D18" s="31" t="s">
        <v>115</v>
      </c>
      <c r="E18" s="28">
        <v>1</v>
      </c>
      <c r="F18" s="23"/>
      <c r="G18" s="15"/>
      <c r="H18" s="15"/>
      <c r="I18" s="24">
        <v>3416</v>
      </c>
      <c r="J18" s="24"/>
      <c r="K18" s="28">
        <f t="shared" si="3"/>
        <v>-3416</v>
      </c>
      <c r="L18" s="9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76"/>
    </row>
    <row r="19" spans="1:26" s="1" customFormat="1" x14ac:dyDescent="0.35">
      <c r="A19" s="75" t="s">
        <v>12</v>
      </c>
      <c r="B19" s="15"/>
      <c r="C19" s="112" t="s">
        <v>132</v>
      </c>
      <c r="D19" s="31" t="s">
        <v>37</v>
      </c>
      <c r="E19" s="23">
        <v>9.9149999999999991</v>
      </c>
      <c r="F19" s="23"/>
      <c r="G19" s="15"/>
      <c r="H19" s="15"/>
      <c r="I19" s="24">
        <v>41703</v>
      </c>
      <c r="J19" s="24"/>
      <c r="K19" s="28">
        <f t="shared" si="3"/>
        <v>-41703</v>
      </c>
      <c r="L19" s="9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76"/>
    </row>
    <row r="20" spans="1:26" s="9" customFormat="1" x14ac:dyDescent="0.3">
      <c r="A20" s="75" t="s">
        <v>13</v>
      </c>
      <c r="B20" s="33"/>
      <c r="C20" s="112" t="s">
        <v>133</v>
      </c>
      <c r="D20" s="31" t="s">
        <v>37</v>
      </c>
      <c r="E20" s="31">
        <v>5.4</v>
      </c>
      <c r="F20" s="31"/>
      <c r="G20" s="33"/>
      <c r="H20" s="33"/>
      <c r="I20" s="24">
        <v>29771</v>
      </c>
      <c r="J20" s="24"/>
      <c r="K20" s="28">
        <f t="shared" si="3"/>
        <v>-29771</v>
      </c>
      <c r="L20" s="9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7"/>
    </row>
    <row r="21" spans="1:26" s="1" customFormat="1" ht="57.75" customHeight="1" x14ac:dyDescent="0.35">
      <c r="A21" s="75" t="s">
        <v>14</v>
      </c>
      <c r="B21" s="15"/>
      <c r="C21" s="112" t="s">
        <v>134</v>
      </c>
      <c r="D21" s="31" t="s">
        <v>115</v>
      </c>
      <c r="E21" s="28">
        <v>6</v>
      </c>
      <c r="F21" s="23"/>
      <c r="G21" s="15"/>
      <c r="H21" s="15"/>
      <c r="I21" s="24">
        <v>18121</v>
      </c>
      <c r="J21" s="24"/>
      <c r="K21" s="28">
        <f t="shared" si="3"/>
        <v>-18121</v>
      </c>
      <c r="L21" s="34" t="s">
        <v>109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76"/>
    </row>
    <row r="22" spans="1:26" s="1" customFormat="1" ht="93" x14ac:dyDescent="0.35">
      <c r="A22" s="75" t="s">
        <v>15</v>
      </c>
      <c r="B22" s="15"/>
      <c r="C22" s="62" t="s">
        <v>135</v>
      </c>
      <c r="D22" s="31" t="s">
        <v>113</v>
      </c>
      <c r="E22" s="28">
        <v>1</v>
      </c>
      <c r="F22" s="23">
        <v>1</v>
      </c>
      <c r="G22" s="15"/>
      <c r="H22" s="15"/>
      <c r="I22" s="24">
        <v>8007</v>
      </c>
      <c r="J22" s="24">
        <v>7200</v>
      </c>
      <c r="K22" s="28">
        <f t="shared" si="3"/>
        <v>-807</v>
      </c>
      <c r="L22" s="34" t="s">
        <v>108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76"/>
    </row>
    <row r="23" spans="1:26" s="1" customFormat="1" ht="147" customHeight="1" x14ac:dyDescent="0.35">
      <c r="A23" s="75" t="s">
        <v>16</v>
      </c>
      <c r="B23" s="15"/>
      <c r="C23" s="62" t="s">
        <v>136</v>
      </c>
      <c r="D23" s="31" t="s">
        <v>113</v>
      </c>
      <c r="E23" s="28">
        <v>1</v>
      </c>
      <c r="F23" s="23"/>
      <c r="G23" s="15"/>
      <c r="H23" s="15"/>
      <c r="I23" s="24">
        <v>79694</v>
      </c>
      <c r="J23" s="24"/>
      <c r="K23" s="28">
        <f t="shared" si="3"/>
        <v>-79694</v>
      </c>
      <c r="L23" s="32" t="s">
        <v>107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76"/>
    </row>
    <row r="24" spans="1:26" s="1" customFormat="1" ht="116.25" x14ac:dyDescent="0.35">
      <c r="A24" s="75" t="s">
        <v>38</v>
      </c>
      <c r="B24" s="15"/>
      <c r="C24" s="62" t="s">
        <v>138</v>
      </c>
      <c r="D24" s="31" t="s">
        <v>113</v>
      </c>
      <c r="E24" s="28">
        <v>6</v>
      </c>
      <c r="F24" s="23"/>
      <c r="G24" s="15"/>
      <c r="H24" s="15"/>
      <c r="I24" s="24">
        <v>101829</v>
      </c>
      <c r="J24" s="24"/>
      <c r="K24" s="28">
        <f t="shared" si="3"/>
        <v>-101829</v>
      </c>
      <c r="L24" s="32" t="s">
        <v>106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76"/>
    </row>
    <row r="25" spans="1:26" s="1" customFormat="1" ht="46.5" x14ac:dyDescent="0.35">
      <c r="A25" s="75" t="s">
        <v>39</v>
      </c>
      <c r="B25" s="15"/>
      <c r="C25" s="62" t="s">
        <v>137</v>
      </c>
      <c r="D25" s="31" t="s">
        <v>37</v>
      </c>
      <c r="E25" s="64">
        <v>6.2910000000000004</v>
      </c>
      <c r="F25" s="23"/>
      <c r="G25" s="15"/>
      <c r="H25" s="15"/>
      <c r="I25" s="24">
        <v>85854</v>
      </c>
      <c r="J25" s="60"/>
      <c r="K25" s="28">
        <f t="shared" si="3"/>
        <v>-85854</v>
      </c>
      <c r="L25" s="32" t="s">
        <v>105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76"/>
    </row>
    <row r="26" spans="1:26" s="1" customFormat="1" x14ac:dyDescent="0.35">
      <c r="A26" s="78" t="s">
        <v>40</v>
      </c>
      <c r="B26" s="16"/>
      <c r="C26" s="113" t="s">
        <v>139</v>
      </c>
      <c r="D26" s="35"/>
      <c r="E26" s="36"/>
      <c r="F26" s="36"/>
      <c r="G26" s="16"/>
      <c r="H26" s="16"/>
      <c r="I26" s="20">
        <f>SUM(I27:I32)</f>
        <v>1457486</v>
      </c>
      <c r="J26" s="20">
        <f t="shared" ref="J26:K26" si="4">SUM(J27:J32)</f>
        <v>0</v>
      </c>
      <c r="K26" s="20">
        <f t="shared" si="4"/>
        <v>-1457486</v>
      </c>
      <c r="L26" s="3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74"/>
    </row>
    <row r="27" spans="1:26" s="1" customFormat="1" ht="74.25" customHeight="1" x14ac:dyDescent="0.35">
      <c r="A27" s="75" t="s">
        <v>17</v>
      </c>
      <c r="B27" s="15"/>
      <c r="C27" s="112" t="s">
        <v>140</v>
      </c>
      <c r="D27" s="31" t="s">
        <v>113</v>
      </c>
      <c r="E27" s="28">
        <v>1</v>
      </c>
      <c r="F27" s="23"/>
      <c r="G27" s="15"/>
      <c r="H27" s="15"/>
      <c r="I27" s="24">
        <v>1164517</v>
      </c>
      <c r="J27" s="61"/>
      <c r="K27" s="28">
        <f t="shared" si="3"/>
        <v>-1164517</v>
      </c>
      <c r="L27" s="32" t="s">
        <v>104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6"/>
    </row>
    <row r="28" spans="1:26" s="1" customFormat="1" ht="69.75" x14ac:dyDescent="0.35">
      <c r="A28" s="79" t="s">
        <v>18</v>
      </c>
      <c r="B28" s="15"/>
      <c r="C28" s="62" t="s">
        <v>141</v>
      </c>
      <c r="D28" s="31" t="s">
        <v>113</v>
      </c>
      <c r="E28" s="28">
        <v>4</v>
      </c>
      <c r="F28" s="23"/>
      <c r="G28" s="15"/>
      <c r="H28" s="15"/>
      <c r="I28" s="61">
        <v>261264</v>
      </c>
      <c r="J28" s="61"/>
      <c r="K28" s="28">
        <f t="shared" si="3"/>
        <v>-261264</v>
      </c>
      <c r="L28" s="32" t="s">
        <v>102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76"/>
    </row>
    <row r="29" spans="1:26" s="1" customFormat="1" x14ac:dyDescent="0.35">
      <c r="A29" s="79" t="s">
        <v>41</v>
      </c>
      <c r="B29" s="15"/>
      <c r="C29" s="62" t="s">
        <v>142</v>
      </c>
      <c r="D29" s="31" t="s">
        <v>113</v>
      </c>
      <c r="E29" s="28">
        <v>14</v>
      </c>
      <c r="F29" s="23"/>
      <c r="G29" s="15"/>
      <c r="H29" s="15"/>
      <c r="I29" s="61">
        <v>5620</v>
      </c>
      <c r="J29" s="61"/>
      <c r="K29" s="28">
        <f t="shared" si="3"/>
        <v>-5620</v>
      </c>
      <c r="L29" s="96" t="s">
        <v>101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76"/>
    </row>
    <row r="30" spans="1:26" s="1" customFormat="1" x14ac:dyDescent="0.35">
      <c r="A30" s="79" t="s">
        <v>42</v>
      </c>
      <c r="B30" s="15"/>
      <c r="C30" s="62" t="s">
        <v>143</v>
      </c>
      <c r="D30" s="31" t="s">
        <v>113</v>
      </c>
      <c r="E30" s="28">
        <v>13</v>
      </c>
      <c r="F30" s="23"/>
      <c r="G30" s="15"/>
      <c r="H30" s="15"/>
      <c r="I30" s="61">
        <v>5432</v>
      </c>
      <c r="J30" s="61"/>
      <c r="K30" s="28">
        <f t="shared" si="3"/>
        <v>-5432</v>
      </c>
      <c r="L30" s="9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76"/>
    </row>
    <row r="31" spans="1:26" s="1" customFormat="1" ht="46.5" x14ac:dyDescent="0.35">
      <c r="A31" s="79" t="s">
        <v>43</v>
      </c>
      <c r="B31" s="15"/>
      <c r="C31" s="62" t="s">
        <v>144</v>
      </c>
      <c r="D31" s="31" t="s">
        <v>113</v>
      </c>
      <c r="E31" s="28">
        <v>1</v>
      </c>
      <c r="F31" s="23"/>
      <c r="G31" s="15"/>
      <c r="H31" s="15"/>
      <c r="I31" s="61">
        <v>246</v>
      </c>
      <c r="J31" s="61"/>
      <c r="K31" s="28">
        <f t="shared" si="3"/>
        <v>-246</v>
      </c>
      <c r="L31" s="9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76"/>
    </row>
    <row r="32" spans="1:26" s="1" customFormat="1" ht="46.5" x14ac:dyDescent="0.35">
      <c r="A32" s="79" t="s">
        <v>44</v>
      </c>
      <c r="B32" s="15"/>
      <c r="C32" s="62" t="s">
        <v>145</v>
      </c>
      <c r="D32" s="31" t="s">
        <v>113</v>
      </c>
      <c r="E32" s="28">
        <v>47</v>
      </c>
      <c r="F32" s="23"/>
      <c r="G32" s="15"/>
      <c r="H32" s="15"/>
      <c r="I32" s="61">
        <v>20407</v>
      </c>
      <c r="J32" s="60"/>
      <c r="K32" s="28">
        <f t="shared" si="3"/>
        <v>-20407</v>
      </c>
      <c r="L32" s="9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76"/>
    </row>
    <row r="33" spans="1:26" s="1" customFormat="1" ht="45" x14ac:dyDescent="0.35">
      <c r="A33" s="78" t="s">
        <v>19</v>
      </c>
      <c r="B33" s="16"/>
      <c r="C33" s="113" t="s">
        <v>146</v>
      </c>
      <c r="D33" s="35"/>
      <c r="E33" s="36"/>
      <c r="F33" s="36"/>
      <c r="G33" s="16"/>
      <c r="H33" s="16"/>
      <c r="I33" s="20">
        <f>SUM(I34:I38)</f>
        <v>832458</v>
      </c>
      <c r="J33" s="20">
        <f t="shared" ref="J33:K33" si="5">SUM(J34:J38)</f>
        <v>113197</v>
      </c>
      <c r="K33" s="20">
        <f t="shared" si="5"/>
        <v>-719261</v>
      </c>
      <c r="L33" s="3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74"/>
    </row>
    <row r="34" spans="1:26" s="1" customFormat="1" x14ac:dyDescent="0.35">
      <c r="A34" s="75" t="s">
        <v>20</v>
      </c>
      <c r="B34" s="15"/>
      <c r="C34" s="112" t="s">
        <v>147</v>
      </c>
      <c r="D34" s="31" t="s">
        <v>116</v>
      </c>
      <c r="E34" s="28">
        <v>664</v>
      </c>
      <c r="F34" s="23"/>
      <c r="G34" s="15"/>
      <c r="H34" s="15"/>
      <c r="I34" s="24">
        <v>83994</v>
      </c>
      <c r="J34" s="39"/>
      <c r="K34" s="28">
        <f t="shared" ref="K34:K37" si="6">J34-I34</f>
        <v>-83994</v>
      </c>
      <c r="L34" s="34" t="s">
        <v>103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76"/>
    </row>
    <row r="35" spans="1:26" s="1" customFormat="1" ht="69.75" x14ac:dyDescent="0.35">
      <c r="A35" s="75" t="s">
        <v>45</v>
      </c>
      <c r="B35" s="15"/>
      <c r="C35" s="62" t="s">
        <v>148</v>
      </c>
      <c r="D35" s="31" t="s">
        <v>116</v>
      </c>
      <c r="E35" s="28">
        <v>664</v>
      </c>
      <c r="F35" s="23"/>
      <c r="G35" s="15"/>
      <c r="H35" s="15"/>
      <c r="I35" s="24">
        <v>1594</v>
      </c>
      <c r="J35" s="39"/>
      <c r="K35" s="28">
        <f t="shared" si="6"/>
        <v>-1594</v>
      </c>
      <c r="L35" s="96" t="s">
        <v>101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6"/>
    </row>
    <row r="36" spans="1:26" s="1" customFormat="1" x14ac:dyDescent="0.35">
      <c r="A36" s="75" t="s">
        <v>46</v>
      </c>
      <c r="B36" s="15"/>
      <c r="C36" s="62" t="s">
        <v>149</v>
      </c>
      <c r="D36" s="31" t="s">
        <v>113</v>
      </c>
      <c r="E36" s="28">
        <v>50</v>
      </c>
      <c r="F36" s="23"/>
      <c r="G36" s="15"/>
      <c r="H36" s="15"/>
      <c r="I36" s="24">
        <v>2224</v>
      </c>
      <c r="J36" s="39"/>
      <c r="K36" s="28">
        <f t="shared" si="6"/>
        <v>-2224</v>
      </c>
      <c r="L36" s="9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76"/>
    </row>
    <row r="37" spans="1:26" s="1" customFormat="1" ht="33.75" customHeight="1" x14ac:dyDescent="0.35">
      <c r="A37" s="75" t="s">
        <v>47</v>
      </c>
      <c r="B37" s="15"/>
      <c r="C37" s="112" t="s">
        <v>150</v>
      </c>
      <c r="D37" s="31" t="s">
        <v>36</v>
      </c>
      <c r="E37" s="28">
        <v>1</v>
      </c>
      <c r="F37" s="23"/>
      <c r="G37" s="15"/>
      <c r="H37" s="15"/>
      <c r="I37" s="24">
        <v>26780</v>
      </c>
      <c r="J37" s="39"/>
      <c r="K37" s="28">
        <f t="shared" si="6"/>
        <v>-26780</v>
      </c>
      <c r="L37" s="9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76"/>
    </row>
    <row r="38" spans="1:26" s="1" customFormat="1" ht="46.5" x14ac:dyDescent="0.35">
      <c r="A38" s="75" t="s">
        <v>48</v>
      </c>
      <c r="B38" s="15"/>
      <c r="C38" s="112" t="s">
        <v>151</v>
      </c>
      <c r="D38" s="31" t="s">
        <v>116</v>
      </c>
      <c r="E38" s="28">
        <v>6510</v>
      </c>
      <c r="F38" s="23"/>
      <c r="G38" s="15"/>
      <c r="H38" s="15"/>
      <c r="I38" s="24">
        <v>717866</v>
      </c>
      <c r="J38" s="61">
        <v>113197</v>
      </c>
      <c r="K38" s="28">
        <f>J38-I38</f>
        <v>-604669</v>
      </c>
      <c r="L38" s="55" t="s">
        <v>100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76"/>
    </row>
    <row r="39" spans="1:26" s="1" customFormat="1" x14ac:dyDescent="0.35">
      <c r="A39" s="73">
        <v>5</v>
      </c>
      <c r="B39" s="16"/>
      <c r="C39" s="113" t="s">
        <v>181</v>
      </c>
      <c r="D39" s="19"/>
      <c r="E39" s="30"/>
      <c r="F39" s="30"/>
      <c r="G39" s="16"/>
      <c r="H39" s="16"/>
      <c r="I39" s="20">
        <f>SUM(I40:I68)</f>
        <v>539620</v>
      </c>
      <c r="J39" s="20">
        <f t="shared" ref="J39:K39" si="7">SUM(J40:J68)</f>
        <v>1021</v>
      </c>
      <c r="K39" s="20">
        <f t="shared" si="7"/>
        <v>-538599</v>
      </c>
      <c r="L39" s="40"/>
      <c r="M39" s="41"/>
      <c r="N39" s="16"/>
      <c r="O39" s="16"/>
      <c r="P39" s="16"/>
      <c r="Q39" s="42"/>
      <c r="R39" s="43"/>
      <c r="S39" s="35"/>
      <c r="T39" s="44"/>
      <c r="U39" s="16"/>
      <c r="V39" s="16"/>
      <c r="W39" s="16"/>
      <c r="X39" s="16"/>
      <c r="Y39" s="16"/>
      <c r="Z39" s="74"/>
    </row>
    <row r="40" spans="1:26" s="1" customFormat="1" ht="46.5" x14ac:dyDescent="0.35">
      <c r="A40" s="75" t="s">
        <v>21</v>
      </c>
      <c r="B40" s="15"/>
      <c r="C40" s="62" t="s">
        <v>152</v>
      </c>
      <c r="D40" s="23" t="s">
        <v>114</v>
      </c>
      <c r="E40" s="28">
        <v>1</v>
      </c>
      <c r="F40" s="28"/>
      <c r="G40" s="15"/>
      <c r="H40" s="15"/>
      <c r="I40" s="24">
        <v>358460</v>
      </c>
      <c r="J40" s="24"/>
      <c r="K40" s="28">
        <f>J40-I40</f>
        <v>-358460</v>
      </c>
      <c r="L40" s="92" t="s">
        <v>99</v>
      </c>
      <c r="M40" s="45"/>
      <c r="N40" s="15"/>
      <c r="O40" s="15"/>
      <c r="P40" s="15"/>
      <c r="Q40" s="61"/>
      <c r="R40" s="38"/>
      <c r="S40" s="46"/>
      <c r="T40" s="47"/>
      <c r="U40" s="15"/>
      <c r="V40" s="15"/>
      <c r="W40" s="15"/>
      <c r="X40" s="15"/>
      <c r="Y40" s="15"/>
      <c r="Z40" s="76"/>
    </row>
    <row r="41" spans="1:26" s="1" customFormat="1" ht="39" customHeight="1" x14ac:dyDescent="0.35">
      <c r="A41" s="75" t="s">
        <v>22</v>
      </c>
      <c r="B41" s="15"/>
      <c r="C41" s="62" t="s">
        <v>153</v>
      </c>
      <c r="D41" s="23" t="s">
        <v>114</v>
      </c>
      <c r="E41" s="28">
        <v>1</v>
      </c>
      <c r="F41" s="23"/>
      <c r="G41" s="15"/>
      <c r="H41" s="15"/>
      <c r="I41" s="24">
        <v>16981</v>
      </c>
      <c r="J41" s="24"/>
      <c r="K41" s="28">
        <f t="shared" ref="K41:K68" si="8">J41-I41</f>
        <v>-16981</v>
      </c>
      <c r="L41" s="99"/>
      <c r="M41" s="45"/>
      <c r="N41" s="15"/>
      <c r="O41" s="15"/>
      <c r="P41" s="15"/>
      <c r="Q41" s="61"/>
      <c r="R41" s="48"/>
      <c r="S41" s="46"/>
      <c r="T41" s="47"/>
      <c r="U41" s="15"/>
      <c r="V41" s="15"/>
      <c r="W41" s="15"/>
      <c r="X41" s="15"/>
      <c r="Y41" s="15"/>
      <c r="Z41" s="76"/>
    </row>
    <row r="42" spans="1:26" s="1" customFormat="1" x14ac:dyDescent="0.35">
      <c r="A42" s="75" t="s">
        <v>23</v>
      </c>
      <c r="B42" s="15"/>
      <c r="C42" s="62" t="s">
        <v>154</v>
      </c>
      <c r="D42" s="23" t="s">
        <v>114</v>
      </c>
      <c r="E42" s="28">
        <v>1</v>
      </c>
      <c r="F42" s="23"/>
      <c r="G42" s="15"/>
      <c r="H42" s="15"/>
      <c r="I42" s="24">
        <v>13062</v>
      </c>
      <c r="J42" s="24"/>
      <c r="K42" s="28">
        <f t="shared" si="8"/>
        <v>-13062</v>
      </c>
      <c r="L42" s="99"/>
      <c r="M42" s="46"/>
      <c r="N42" s="15"/>
      <c r="O42" s="15"/>
      <c r="P42" s="15"/>
      <c r="Q42" s="61"/>
      <c r="R42" s="48"/>
      <c r="S42" s="46"/>
      <c r="T42" s="47"/>
      <c r="U42" s="15"/>
      <c r="V42" s="15"/>
      <c r="W42" s="15"/>
      <c r="X42" s="15"/>
      <c r="Y42" s="15"/>
      <c r="Z42" s="76"/>
    </row>
    <row r="43" spans="1:26" s="1" customFormat="1" x14ac:dyDescent="0.35">
      <c r="A43" s="75" t="s">
        <v>24</v>
      </c>
      <c r="B43" s="15"/>
      <c r="C43" s="62" t="s">
        <v>155</v>
      </c>
      <c r="D43" s="23" t="s">
        <v>114</v>
      </c>
      <c r="E43" s="49">
        <v>1</v>
      </c>
      <c r="F43" s="49"/>
      <c r="G43" s="15"/>
      <c r="H43" s="15"/>
      <c r="I43" s="24">
        <v>12678</v>
      </c>
      <c r="J43" s="61"/>
      <c r="K43" s="28">
        <f t="shared" si="8"/>
        <v>-12678</v>
      </c>
      <c r="L43" s="99"/>
      <c r="M43" s="46"/>
      <c r="N43" s="15"/>
      <c r="O43" s="15"/>
      <c r="P43" s="15"/>
      <c r="Q43" s="61"/>
      <c r="R43" s="50"/>
      <c r="S43" s="46"/>
      <c r="T43" s="47"/>
      <c r="U43" s="15"/>
      <c r="V43" s="15"/>
      <c r="W43" s="15"/>
      <c r="X43" s="15"/>
      <c r="Y43" s="15"/>
      <c r="Z43" s="76"/>
    </row>
    <row r="44" spans="1:26" s="1" customFormat="1" x14ac:dyDescent="0.35">
      <c r="A44" s="75" t="s">
        <v>25</v>
      </c>
      <c r="B44" s="15"/>
      <c r="C44" s="62" t="s">
        <v>156</v>
      </c>
      <c r="D44" s="23" t="s">
        <v>114</v>
      </c>
      <c r="E44" s="49">
        <v>1</v>
      </c>
      <c r="F44" s="23"/>
      <c r="G44" s="15"/>
      <c r="H44" s="15"/>
      <c r="I44" s="61">
        <v>10373</v>
      </c>
      <c r="J44" s="61"/>
      <c r="K44" s="28">
        <f t="shared" si="8"/>
        <v>-10373</v>
      </c>
      <c r="L44" s="99"/>
      <c r="M44" s="46"/>
      <c r="N44" s="15"/>
      <c r="O44" s="15"/>
      <c r="P44" s="15"/>
      <c r="Q44" s="61"/>
      <c r="R44" s="50"/>
      <c r="S44" s="46"/>
      <c r="T44" s="47"/>
      <c r="U44" s="15"/>
      <c r="V44" s="15"/>
      <c r="W44" s="15"/>
      <c r="X44" s="15"/>
      <c r="Y44" s="15"/>
      <c r="Z44" s="76"/>
    </row>
    <row r="45" spans="1:26" s="1" customFormat="1" x14ac:dyDescent="0.35">
      <c r="A45" s="75" t="s">
        <v>26</v>
      </c>
      <c r="B45" s="15"/>
      <c r="C45" s="62" t="s">
        <v>157</v>
      </c>
      <c r="D45" s="23" t="s">
        <v>114</v>
      </c>
      <c r="E45" s="49">
        <v>1</v>
      </c>
      <c r="F45" s="49"/>
      <c r="G45" s="15"/>
      <c r="H45" s="15"/>
      <c r="I45" s="61">
        <v>10608</v>
      </c>
      <c r="J45" s="61"/>
      <c r="K45" s="28">
        <f t="shared" si="8"/>
        <v>-10608</v>
      </c>
      <c r="L45" s="99"/>
      <c r="M45" s="46"/>
      <c r="N45" s="15"/>
      <c r="O45" s="15"/>
      <c r="P45" s="15"/>
      <c r="Q45" s="61"/>
      <c r="R45" s="50"/>
      <c r="S45" s="46"/>
      <c r="T45" s="47"/>
      <c r="U45" s="15"/>
      <c r="V45" s="15"/>
      <c r="W45" s="15"/>
      <c r="X45" s="15"/>
      <c r="Y45" s="15"/>
      <c r="Z45" s="76"/>
    </row>
    <row r="46" spans="1:26" s="1" customFormat="1" x14ac:dyDescent="0.35">
      <c r="A46" s="75" t="s">
        <v>27</v>
      </c>
      <c r="B46" s="15"/>
      <c r="C46" s="62" t="s">
        <v>158</v>
      </c>
      <c r="D46" s="23" t="s">
        <v>114</v>
      </c>
      <c r="E46" s="49">
        <v>1</v>
      </c>
      <c r="F46" s="49"/>
      <c r="G46" s="15"/>
      <c r="H46" s="15"/>
      <c r="I46" s="61">
        <v>5751</v>
      </c>
      <c r="J46" s="24"/>
      <c r="K46" s="28">
        <f t="shared" si="8"/>
        <v>-5751</v>
      </c>
      <c r="L46" s="99"/>
      <c r="M46" s="46"/>
      <c r="N46" s="15"/>
      <c r="O46" s="15"/>
      <c r="P46" s="15"/>
      <c r="Q46" s="61"/>
      <c r="R46" s="50"/>
      <c r="S46" s="46"/>
      <c r="T46" s="47"/>
      <c r="U46" s="15"/>
      <c r="V46" s="15"/>
      <c r="W46" s="15"/>
      <c r="X46" s="15"/>
      <c r="Y46" s="15"/>
      <c r="Z46" s="76"/>
    </row>
    <row r="47" spans="1:26" s="1" customFormat="1" x14ac:dyDescent="0.35">
      <c r="A47" s="75" t="s">
        <v>28</v>
      </c>
      <c r="B47" s="15"/>
      <c r="C47" s="62" t="s">
        <v>159</v>
      </c>
      <c r="D47" s="23" t="s">
        <v>114</v>
      </c>
      <c r="E47" s="49">
        <v>1</v>
      </c>
      <c r="F47" s="49"/>
      <c r="G47" s="15"/>
      <c r="H47" s="15"/>
      <c r="I47" s="24">
        <v>10230</v>
      </c>
      <c r="J47" s="24"/>
      <c r="K47" s="28">
        <f t="shared" si="8"/>
        <v>-10230</v>
      </c>
      <c r="L47" s="99"/>
      <c r="M47" s="46"/>
      <c r="N47" s="15"/>
      <c r="O47" s="15"/>
      <c r="P47" s="15"/>
      <c r="Q47" s="61"/>
      <c r="R47" s="48"/>
      <c r="S47" s="46"/>
      <c r="T47" s="47"/>
      <c r="U47" s="15"/>
      <c r="V47" s="15"/>
      <c r="W47" s="15"/>
      <c r="X47" s="15"/>
      <c r="Y47" s="15"/>
      <c r="Z47" s="76"/>
    </row>
    <row r="48" spans="1:26" s="1" customFormat="1" x14ac:dyDescent="0.35">
      <c r="A48" s="75" t="s">
        <v>29</v>
      </c>
      <c r="B48" s="15"/>
      <c r="C48" s="62" t="s">
        <v>160</v>
      </c>
      <c r="D48" s="23" t="s">
        <v>114</v>
      </c>
      <c r="E48" s="49">
        <v>1</v>
      </c>
      <c r="F48" s="49"/>
      <c r="G48" s="15"/>
      <c r="H48" s="15"/>
      <c r="I48" s="24">
        <v>13184</v>
      </c>
      <c r="J48" s="24"/>
      <c r="K48" s="28">
        <f t="shared" si="8"/>
        <v>-13184</v>
      </c>
      <c r="L48" s="99"/>
      <c r="M48" s="46"/>
      <c r="N48" s="15"/>
      <c r="O48" s="15"/>
      <c r="P48" s="15"/>
      <c r="Q48" s="61"/>
      <c r="R48" s="50"/>
      <c r="S48" s="46"/>
      <c r="T48" s="47"/>
      <c r="U48" s="15"/>
      <c r="V48" s="15"/>
      <c r="W48" s="15"/>
      <c r="X48" s="15"/>
      <c r="Y48" s="15"/>
      <c r="Z48" s="76"/>
    </row>
    <row r="49" spans="1:26" s="1" customFormat="1" ht="46.5" x14ac:dyDescent="0.35">
      <c r="A49" s="75" t="s">
        <v>30</v>
      </c>
      <c r="B49" s="15"/>
      <c r="C49" s="62" t="s">
        <v>161</v>
      </c>
      <c r="D49" s="23" t="s">
        <v>114</v>
      </c>
      <c r="E49" s="31">
        <v>1</v>
      </c>
      <c r="F49" s="31"/>
      <c r="G49" s="15"/>
      <c r="H49" s="15"/>
      <c r="I49" s="24">
        <v>7224</v>
      </c>
      <c r="J49" s="24"/>
      <c r="K49" s="28">
        <f t="shared" si="8"/>
        <v>-7224</v>
      </c>
      <c r="L49" s="99"/>
      <c r="M49" s="46"/>
      <c r="N49" s="15"/>
      <c r="O49" s="15"/>
      <c r="P49" s="15"/>
      <c r="Q49" s="61"/>
      <c r="R49" s="48"/>
      <c r="S49" s="46"/>
      <c r="T49" s="47"/>
      <c r="U49" s="15"/>
      <c r="V49" s="15"/>
      <c r="W49" s="15"/>
      <c r="X49" s="15"/>
      <c r="Y49" s="15"/>
      <c r="Z49" s="76"/>
    </row>
    <row r="50" spans="1:26" s="1" customFormat="1" ht="46.5" x14ac:dyDescent="0.35">
      <c r="A50" s="75" t="s">
        <v>31</v>
      </c>
      <c r="B50" s="15"/>
      <c r="C50" s="62" t="s">
        <v>162</v>
      </c>
      <c r="D50" s="23" t="s">
        <v>114</v>
      </c>
      <c r="E50" s="49">
        <v>1</v>
      </c>
      <c r="F50" s="49"/>
      <c r="G50" s="15"/>
      <c r="H50" s="15"/>
      <c r="I50" s="24">
        <v>14155</v>
      </c>
      <c r="J50" s="24"/>
      <c r="K50" s="28">
        <f t="shared" si="8"/>
        <v>-14155</v>
      </c>
      <c r="L50" s="99"/>
      <c r="M50" s="46"/>
      <c r="N50" s="15"/>
      <c r="O50" s="15"/>
      <c r="P50" s="15"/>
      <c r="Q50" s="61"/>
      <c r="R50" s="38"/>
      <c r="S50" s="46"/>
      <c r="T50" s="47"/>
      <c r="U50" s="15"/>
      <c r="V50" s="15"/>
      <c r="W50" s="15"/>
      <c r="X50" s="15"/>
      <c r="Y50" s="15"/>
      <c r="Z50" s="76"/>
    </row>
    <row r="51" spans="1:26" s="1" customFormat="1" ht="46.5" x14ac:dyDescent="0.35">
      <c r="A51" s="75" t="s">
        <v>32</v>
      </c>
      <c r="B51" s="15"/>
      <c r="C51" s="62" t="s">
        <v>163</v>
      </c>
      <c r="D51" s="23" t="s">
        <v>114</v>
      </c>
      <c r="E51" s="49">
        <v>1</v>
      </c>
      <c r="F51" s="49"/>
      <c r="G51" s="15"/>
      <c r="H51" s="15"/>
      <c r="I51" s="24">
        <v>5974</v>
      </c>
      <c r="J51" s="24"/>
      <c r="K51" s="28">
        <f t="shared" si="8"/>
        <v>-5974</v>
      </c>
      <c r="L51" s="99"/>
      <c r="M51" s="46"/>
      <c r="N51" s="15"/>
      <c r="O51" s="15"/>
      <c r="P51" s="15"/>
      <c r="Q51" s="61"/>
      <c r="R51" s="48"/>
      <c r="S51" s="46"/>
      <c r="T51" s="46"/>
      <c r="U51" s="15"/>
      <c r="V51" s="15"/>
      <c r="W51" s="15"/>
      <c r="X51" s="15"/>
      <c r="Y51" s="15"/>
      <c r="Z51" s="76"/>
    </row>
    <row r="52" spans="1:26" s="1" customFormat="1" ht="46.5" x14ac:dyDescent="0.35">
      <c r="A52" s="75" t="s">
        <v>33</v>
      </c>
      <c r="B52" s="15"/>
      <c r="C52" s="62" t="s">
        <v>164</v>
      </c>
      <c r="D52" s="23" t="s">
        <v>114</v>
      </c>
      <c r="E52" s="49">
        <v>1</v>
      </c>
      <c r="F52" s="49"/>
      <c r="G52" s="15"/>
      <c r="H52" s="15"/>
      <c r="I52" s="24">
        <v>9362</v>
      </c>
      <c r="J52" s="24"/>
      <c r="K52" s="28">
        <f t="shared" si="8"/>
        <v>-9362</v>
      </c>
      <c r="L52" s="99"/>
      <c r="M52" s="46"/>
      <c r="N52" s="15"/>
      <c r="O52" s="15"/>
      <c r="P52" s="15"/>
      <c r="Q52" s="61"/>
      <c r="R52" s="48"/>
      <c r="S52" s="46"/>
      <c r="T52" s="46"/>
      <c r="U52" s="15"/>
      <c r="V52" s="15"/>
      <c r="W52" s="15"/>
      <c r="X52" s="15"/>
      <c r="Y52" s="15"/>
      <c r="Z52" s="76"/>
    </row>
    <row r="53" spans="1:26" s="1" customFormat="1" x14ac:dyDescent="0.35">
      <c r="A53" s="75" t="s">
        <v>49</v>
      </c>
      <c r="B53" s="15"/>
      <c r="C53" s="62" t="s">
        <v>165</v>
      </c>
      <c r="D53" s="23" t="s">
        <v>114</v>
      </c>
      <c r="E53" s="49">
        <v>1</v>
      </c>
      <c r="F53" s="49"/>
      <c r="G53" s="15"/>
      <c r="H53" s="15"/>
      <c r="I53" s="24">
        <v>7101</v>
      </c>
      <c r="J53" s="24"/>
      <c r="K53" s="28">
        <f t="shared" si="8"/>
        <v>-7101</v>
      </c>
      <c r="L53" s="93"/>
      <c r="M53" s="46"/>
      <c r="N53" s="15"/>
      <c r="O53" s="15"/>
      <c r="P53" s="15"/>
      <c r="Q53" s="61"/>
      <c r="R53" s="48"/>
      <c r="S53" s="46"/>
      <c r="T53" s="46"/>
      <c r="U53" s="15"/>
      <c r="V53" s="15"/>
      <c r="W53" s="15"/>
      <c r="X53" s="15"/>
      <c r="Y53" s="15"/>
      <c r="Z53" s="76"/>
    </row>
    <row r="54" spans="1:26" s="1" customFormat="1" ht="69.75" x14ac:dyDescent="0.35">
      <c r="A54" s="75" t="s">
        <v>50</v>
      </c>
      <c r="B54" s="15"/>
      <c r="C54" s="62" t="s">
        <v>166</v>
      </c>
      <c r="D54" s="23" t="s">
        <v>114</v>
      </c>
      <c r="E54" s="49">
        <v>1</v>
      </c>
      <c r="F54" s="49"/>
      <c r="G54" s="15"/>
      <c r="H54" s="15"/>
      <c r="I54" s="24">
        <v>4962</v>
      </c>
      <c r="J54" s="24"/>
      <c r="K54" s="28">
        <f t="shared" si="8"/>
        <v>-4962</v>
      </c>
      <c r="L54" s="92" t="s">
        <v>98</v>
      </c>
      <c r="M54" s="46"/>
      <c r="N54" s="15"/>
      <c r="O54" s="15"/>
      <c r="P54" s="15"/>
      <c r="Q54" s="61"/>
      <c r="R54" s="48"/>
      <c r="S54" s="46"/>
      <c r="T54" s="46"/>
      <c r="U54" s="15"/>
      <c r="V54" s="15"/>
      <c r="W54" s="15"/>
      <c r="X54" s="15"/>
      <c r="Y54" s="15"/>
      <c r="Z54" s="76"/>
    </row>
    <row r="55" spans="1:26" s="1" customFormat="1" ht="46.5" x14ac:dyDescent="0.35">
      <c r="A55" s="75" t="s">
        <v>51</v>
      </c>
      <c r="B55" s="15"/>
      <c r="C55" s="62" t="s">
        <v>167</v>
      </c>
      <c r="D55" s="23" t="s">
        <v>114</v>
      </c>
      <c r="E55" s="49">
        <v>1</v>
      </c>
      <c r="F55" s="49"/>
      <c r="G55" s="15"/>
      <c r="H55" s="15"/>
      <c r="I55" s="24">
        <v>8750</v>
      </c>
      <c r="J55" s="24"/>
      <c r="K55" s="28">
        <f t="shared" si="8"/>
        <v>-8750</v>
      </c>
      <c r="L55" s="99"/>
      <c r="M55" s="46"/>
      <c r="N55" s="15"/>
      <c r="O55" s="15"/>
      <c r="P55" s="15"/>
      <c r="Q55" s="61"/>
      <c r="R55" s="48"/>
      <c r="S55" s="46"/>
      <c r="T55" s="46"/>
      <c r="U55" s="15"/>
      <c r="V55" s="15"/>
      <c r="W55" s="15"/>
      <c r="X55" s="15"/>
      <c r="Y55" s="15"/>
      <c r="Z55" s="76"/>
    </row>
    <row r="56" spans="1:26" s="1" customFormat="1" ht="46.5" x14ac:dyDescent="0.35">
      <c r="A56" s="75" t="s">
        <v>52</v>
      </c>
      <c r="B56" s="15"/>
      <c r="C56" s="62" t="s">
        <v>168</v>
      </c>
      <c r="D56" s="23" t="s">
        <v>114</v>
      </c>
      <c r="E56" s="49">
        <v>1</v>
      </c>
      <c r="F56" s="49"/>
      <c r="G56" s="15"/>
      <c r="H56" s="15"/>
      <c r="I56" s="24">
        <v>7027</v>
      </c>
      <c r="J56" s="24"/>
      <c r="K56" s="28">
        <f t="shared" si="8"/>
        <v>-7027</v>
      </c>
      <c r="L56" s="93"/>
      <c r="M56" s="46"/>
      <c r="N56" s="15"/>
      <c r="O56" s="15"/>
      <c r="P56" s="15"/>
      <c r="Q56" s="61"/>
      <c r="R56" s="48"/>
      <c r="S56" s="46"/>
      <c r="T56" s="46"/>
      <c r="U56" s="15"/>
      <c r="V56" s="15"/>
      <c r="W56" s="15"/>
      <c r="X56" s="15"/>
      <c r="Y56" s="15"/>
      <c r="Z56" s="76"/>
    </row>
    <row r="57" spans="1:26" s="1" customFormat="1" ht="46.5" x14ac:dyDescent="0.35">
      <c r="A57" s="75" t="s">
        <v>53</v>
      </c>
      <c r="B57" s="15"/>
      <c r="C57" s="62" t="s">
        <v>169</v>
      </c>
      <c r="D57" s="23" t="s">
        <v>114</v>
      </c>
      <c r="E57" s="49">
        <v>1</v>
      </c>
      <c r="F57" s="49"/>
      <c r="G57" s="15"/>
      <c r="H57" s="15"/>
      <c r="I57" s="24">
        <v>6841</v>
      </c>
      <c r="J57" s="24"/>
      <c r="K57" s="28">
        <f t="shared" si="8"/>
        <v>-6841</v>
      </c>
      <c r="L57" s="92" t="s">
        <v>97</v>
      </c>
      <c r="M57" s="46"/>
      <c r="N57" s="15"/>
      <c r="O57" s="15"/>
      <c r="P57" s="15"/>
      <c r="Q57" s="61"/>
      <c r="R57" s="48"/>
      <c r="S57" s="46"/>
      <c r="T57" s="46"/>
      <c r="U57" s="15"/>
      <c r="V57" s="15"/>
      <c r="W57" s="15"/>
      <c r="X57" s="15"/>
      <c r="Y57" s="15"/>
      <c r="Z57" s="76"/>
    </row>
    <row r="58" spans="1:26" s="1" customFormat="1" ht="46.5" x14ac:dyDescent="0.35">
      <c r="A58" s="75" t="s">
        <v>54</v>
      </c>
      <c r="B58" s="15"/>
      <c r="C58" s="62" t="s">
        <v>170</v>
      </c>
      <c r="D58" s="23" t="s">
        <v>114</v>
      </c>
      <c r="E58" s="49">
        <v>1</v>
      </c>
      <c r="F58" s="49"/>
      <c r="G58" s="15"/>
      <c r="H58" s="15"/>
      <c r="I58" s="24">
        <v>1013</v>
      </c>
      <c r="J58" s="24"/>
      <c r="K58" s="28">
        <f t="shared" si="8"/>
        <v>-1013</v>
      </c>
      <c r="L58" s="99"/>
      <c r="M58" s="46"/>
      <c r="N58" s="15"/>
      <c r="O58" s="15"/>
      <c r="P58" s="15"/>
      <c r="Q58" s="61"/>
      <c r="R58" s="48"/>
      <c r="S58" s="46"/>
      <c r="T58" s="46"/>
      <c r="U58" s="15"/>
      <c r="V58" s="15"/>
      <c r="W58" s="15"/>
      <c r="X58" s="15"/>
      <c r="Y58" s="15"/>
      <c r="Z58" s="76"/>
    </row>
    <row r="59" spans="1:26" s="1" customFormat="1" ht="46.5" x14ac:dyDescent="0.35">
      <c r="A59" s="75" t="s">
        <v>55</v>
      </c>
      <c r="B59" s="15"/>
      <c r="C59" s="62" t="s">
        <v>171</v>
      </c>
      <c r="D59" s="23" t="s">
        <v>114</v>
      </c>
      <c r="E59" s="49">
        <v>1</v>
      </c>
      <c r="F59" s="49"/>
      <c r="G59" s="15"/>
      <c r="H59" s="15"/>
      <c r="I59" s="24">
        <v>893</v>
      </c>
      <c r="J59" s="24"/>
      <c r="K59" s="28">
        <f t="shared" si="8"/>
        <v>-893</v>
      </c>
      <c r="L59" s="99"/>
      <c r="M59" s="46"/>
      <c r="N59" s="15"/>
      <c r="O59" s="15"/>
      <c r="P59" s="15"/>
      <c r="Q59" s="61"/>
      <c r="R59" s="48"/>
      <c r="S59" s="46"/>
      <c r="T59" s="46"/>
      <c r="U59" s="15"/>
      <c r="V59" s="15"/>
      <c r="W59" s="15"/>
      <c r="X59" s="15"/>
      <c r="Y59" s="15"/>
      <c r="Z59" s="76"/>
    </row>
    <row r="60" spans="1:26" s="1" customFormat="1" ht="46.5" x14ac:dyDescent="0.35">
      <c r="A60" s="75" t="s">
        <v>56</v>
      </c>
      <c r="B60" s="15"/>
      <c r="C60" s="62" t="s">
        <v>172</v>
      </c>
      <c r="D60" s="23" t="s">
        <v>114</v>
      </c>
      <c r="E60" s="49">
        <v>1</v>
      </c>
      <c r="F60" s="49"/>
      <c r="G60" s="15"/>
      <c r="H60" s="15"/>
      <c r="I60" s="24">
        <v>2582</v>
      </c>
      <c r="J60" s="24"/>
      <c r="K60" s="28">
        <f t="shared" si="8"/>
        <v>-2582</v>
      </c>
      <c r="L60" s="99"/>
      <c r="M60" s="46"/>
      <c r="N60" s="15"/>
      <c r="O60" s="15"/>
      <c r="P60" s="15"/>
      <c r="Q60" s="61"/>
      <c r="R60" s="48"/>
      <c r="S60" s="46"/>
      <c r="T60" s="46"/>
      <c r="U60" s="15"/>
      <c r="V60" s="15"/>
      <c r="W60" s="15"/>
      <c r="X60" s="15"/>
      <c r="Y60" s="15"/>
      <c r="Z60" s="76"/>
    </row>
    <row r="61" spans="1:26" s="1" customFormat="1" ht="46.5" x14ac:dyDescent="0.35">
      <c r="A61" s="75" t="s">
        <v>57</v>
      </c>
      <c r="B61" s="15"/>
      <c r="C61" s="62" t="s">
        <v>173</v>
      </c>
      <c r="D61" s="23" t="s">
        <v>114</v>
      </c>
      <c r="E61" s="49">
        <v>1</v>
      </c>
      <c r="F61" s="49"/>
      <c r="G61" s="15"/>
      <c r="H61" s="15"/>
      <c r="I61" s="24">
        <v>1140</v>
      </c>
      <c r="J61" s="24"/>
      <c r="K61" s="28">
        <f t="shared" si="8"/>
        <v>-1140</v>
      </c>
      <c r="L61" s="99"/>
      <c r="M61" s="46"/>
      <c r="N61" s="15"/>
      <c r="O61" s="15"/>
      <c r="P61" s="15"/>
      <c r="Q61" s="61"/>
      <c r="R61" s="48"/>
      <c r="S61" s="46"/>
      <c r="T61" s="46"/>
      <c r="U61" s="15"/>
      <c r="V61" s="15"/>
      <c r="W61" s="15"/>
      <c r="X61" s="15"/>
      <c r="Y61" s="15"/>
      <c r="Z61" s="76"/>
    </row>
    <row r="62" spans="1:26" s="1" customFormat="1" ht="46.5" x14ac:dyDescent="0.35">
      <c r="A62" s="75" t="s">
        <v>58</v>
      </c>
      <c r="B62" s="15"/>
      <c r="C62" s="62" t="s">
        <v>174</v>
      </c>
      <c r="D62" s="23" t="s">
        <v>114</v>
      </c>
      <c r="E62" s="49">
        <v>1</v>
      </c>
      <c r="F62" s="49"/>
      <c r="G62" s="15"/>
      <c r="H62" s="15"/>
      <c r="I62" s="24">
        <v>3299</v>
      </c>
      <c r="J62" s="24"/>
      <c r="K62" s="28">
        <f t="shared" si="8"/>
        <v>-3299</v>
      </c>
      <c r="L62" s="99"/>
      <c r="M62" s="46"/>
      <c r="N62" s="15"/>
      <c r="O62" s="15"/>
      <c r="P62" s="15"/>
      <c r="Q62" s="61"/>
      <c r="R62" s="48"/>
      <c r="S62" s="46"/>
      <c r="T62" s="46"/>
      <c r="U62" s="15"/>
      <c r="V62" s="15"/>
      <c r="W62" s="15"/>
      <c r="X62" s="15"/>
      <c r="Y62" s="15"/>
      <c r="Z62" s="76"/>
    </row>
    <row r="63" spans="1:26" s="1" customFormat="1" ht="46.5" x14ac:dyDescent="0.35">
      <c r="A63" s="75" t="s">
        <v>59</v>
      </c>
      <c r="B63" s="15"/>
      <c r="C63" s="62" t="s">
        <v>175</v>
      </c>
      <c r="D63" s="23" t="s">
        <v>114</v>
      </c>
      <c r="E63" s="49">
        <v>1</v>
      </c>
      <c r="F63" s="49"/>
      <c r="G63" s="15"/>
      <c r="H63" s="15"/>
      <c r="I63" s="24">
        <v>1589</v>
      </c>
      <c r="J63" s="24"/>
      <c r="K63" s="28">
        <f t="shared" si="8"/>
        <v>-1589</v>
      </c>
      <c r="L63" s="99"/>
      <c r="M63" s="46"/>
      <c r="N63" s="15"/>
      <c r="O63" s="15"/>
      <c r="P63" s="15"/>
      <c r="Q63" s="61"/>
      <c r="R63" s="48"/>
      <c r="S63" s="46"/>
      <c r="T63" s="46"/>
      <c r="U63" s="15"/>
      <c r="V63" s="15"/>
      <c r="W63" s="15"/>
      <c r="X63" s="15"/>
      <c r="Y63" s="15"/>
      <c r="Z63" s="76"/>
    </row>
    <row r="64" spans="1:26" s="1" customFormat="1" ht="46.5" x14ac:dyDescent="0.35">
      <c r="A64" s="75" t="s">
        <v>60</v>
      </c>
      <c r="B64" s="15"/>
      <c r="C64" s="62" t="s">
        <v>176</v>
      </c>
      <c r="D64" s="23" t="s">
        <v>114</v>
      </c>
      <c r="E64" s="49">
        <v>1</v>
      </c>
      <c r="F64" s="49"/>
      <c r="G64" s="15"/>
      <c r="H64" s="15"/>
      <c r="I64" s="24">
        <v>235</v>
      </c>
      <c r="J64" s="24"/>
      <c r="K64" s="28">
        <f t="shared" si="8"/>
        <v>-235</v>
      </c>
      <c r="L64" s="93"/>
      <c r="M64" s="46"/>
      <c r="N64" s="15"/>
      <c r="O64" s="15"/>
      <c r="P64" s="15"/>
      <c r="Q64" s="61"/>
      <c r="R64" s="48"/>
      <c r="S64" s="46"/>
      <c r="T64" s="46"/>
      <c r="U64" s="15"/>
      <c r="V64" s="15"/>
      <c r="W64" s="15"/>
      <c r="X64" s="15"/>
      <c r="Y64" s="15"/>
      <c r="Z64" s="76"/>
    </row>
    <row r="65" spans="1:26" s="1" customFormat="1" ht="46.5" x14ac:dyDescent="0.35">
      <c r="A65" s="75" t="s">
        <v>61</v>
      </c>
      <c r="B65" s="15"/>
      <c r="C65" s="62" t="s">
        <v>177</v>
      </c>
      <c r="D65" s="23" t="s">
        <v>114</v>
      </c>
      <c r="E65" s="49">
        <v>1</v>
      </c>
      <c r="F65" s="49"/>
      <c r="G65" s="15"/>
      <c r="H65" s="15"/>
      <c r="I65" s="24">
        <v>1849</v>
      </c>
      <c r="J65" s="28">
        <v>554</v>
      </c>
      <c r="K65" s="28">
        <f t="shared" si="8"/>
        <v>-1295</v>
      </c>
      <c r="L65" s="92" t="s">
        <v>96</v>
      </c>
      <c r="M65" s="46"/>
      <c r="N65" s="15"/>
      <c r="O65" s="15"/>
      <c r="P65" s="15"/>
      <c r="Q65" s="61"/>
      <c r="R65" s="48"/>
      <c r="S65" s="46"/>
      <c r="T65" s="46"/>
      <c r="U65" s="15"/>
      <c r="V65" s="15"/>
      <c r="W65" s="15"/>
      <c r="X65" s="15"/>
      <c r="Y65" s="15"/>
      <c r="Z65" s="76"/>
    </row>
    <row r="66" spans="1:26" s="1" customFormat="1" ht="46.5" x14ac:dyDescent="0.35">
      <c r="A66" s="75" t="s">
        <v>62</v>
      </c>
      <c r="B66" s="15"/>
      <c r="C66" s="62" t="s">
        <v>178</v>
      </c>
      <c r="D66" s="23" t="s">
        <v>114</v>
      </c>
      <c r="E66" s="49">
        <v>1</v>
      </c>
      <c r="F66" s="49"/>
      <c r="G66" s="15"/>
      <c r="H66" s="15"/>
      <c r="I66" s="24">
        <v>274</v>
      </c>
      <c r="J66" s="28">
        <v>274</v>
      </c>
      <c r="K66" s="28">
        <f t="shared" si="8"/>
        <v>0</v>
      </c>
      <c r="L66" s="93"/>
      <c r="M66" s="46"/>
      <c r="N66" s="15"/>
      <c r="O66" s="15"/>
      <c r="P66" s="15"/>
      <c r="Q66" s="61"/>
      <c r="R66" s="48"/>
      <c r="S66" s="46"/>
      <c r="T66" s="46"/>
      <c r="U66" s="15"/>
      <c r="V66" s="15"/>
      <c r="W66" s="15"/>
      <c r="X66" s="15"/>
      <c r="Y66" s="15"/>
      <c r="Z66" s="76"/>
    </row>
    <row r="67" spans="1:26" s="1" customFormat="1" ht="69.75" x14ac:dyDescent="0.35">
      <c r="A67" s="75" t="s">
        <v>63</v>
      </c>
      <c r="B67" s="15"/>
      <c r="C67" s="62" t="s">
        <v>179</v>
      </c>
      <c r="D67" s="23" t="s">
        <v>114</v>
      </c>
      <c r="E67" s="49">
        <v>1</v>
      </c>
      <c r="F67" s="49"/>
      <c r="G67" s="15"/>
      <c r="H67" s="15"/>
      <c r="I67" s="24">
        <v>3504</v>
      </c>
      <c r="J67" s="28">
        <v>193</v>
      </c>
      <c r="K67" s="28">
        <f t="shared" si="8"/>
        <v>-3311</v>
      </c>
      <c r="L67" s="92" t="s">
        <v>97</v>
      </c>
      <c r="M67" s="46"/>
      <c r="N67" s="15"/>
      <c r="O67" s="15"/>
      <c r="P67" s="15"/>
      <c r="Q67" s="61"/>
      <c r="R67" s="48"/>
      <c r="S67" s="46"/>
      <c r="T67" s="46"/>
      <c r="U67" s="15"/>
      <c r="V67" s="15"/>
      <c r="W67" s="15"/>
      <c r="X67" s="15"/>
      <c r="Y67" s="15"/>
      <c r="Z67" s="76"/>
    </row>
    <row r="68" spans="1:26" s="1" customFormat="1" ht="46.5" x14ac:dyDescent="0.35">
      <c r="A68" s="75" t="s">
        <v>64</v>
      </c>
      <c r="B68" s="15"/>
      <c r="C68" s="62" t="s">
        <v>180</v>
      </c>
      <c r="D68" s="23" t="s">
        <v>114</v>
      </c>
      <c r="E68" s="49">
        <v>1</v>
      </c>
      <c r="F68" s="49"/>
      <c r="G68" s="15"/>
      <c r="H68" s="15"/>
      <c r="I68" s="24">
        <v>519</v>
      </c>
      <c r="J68" s="60"/>
      <c r="K68" s="28">
        <f t="shared" si="8"/>
        <v>-519</v>
      </c>
      <c r="L68" s="93"/>
      <c r="M68" s="46"/>
      <c r="N68" s="15"/>
      <c r="O68" s="15"/>
      <c r="P68" s="15"/>
      <c r="Q68" s="61"/>
      <c r="R68" s="48"/>
      <c r="S68" s="46"/>
      <c r="T68" s="46"/>
      <c r="U68" s="15"/>
      <c r="V68" s="15"/>
      <c r="W68" s="15"/>
      <c r="X68" s="15"/>
      <c r="Y68" s="15"/>
      <c r="Z68" s="76"/>
    </row>
    <row r="69" spans="1:26" s="1" customFormat="1" x14ac:dyDescent="0.35">
      <c r="A69" s="80" t="s">
        <v>34</v>
      </c>
      <c r="B69" s="16"/>
      <c r="C69" s="114" t="s">
        <v>182</v>
      </c>
      <c r="D69" s="29"/>
      <c r="E69" s="51"/>
      <c r="F69" s="19"/>
      <c r="G69" s="16"/>
      <c r="H69" s="16"/>
      <c r="I69" s="20">
        <f>SUM(I70)</f>
        <v>9559</v>
      </c>
      <c r="J69" s="20">
        <f t="shared" ref="J69:K69" si="9">SUM(J70)</f>
        <v>6932</v>
      </c>
      <c r="K69" s="20">
        <f t="shared" si="9"/>
        <v>-2627</v>
      </c>
      <c r="L69" s="52"/>
      <c r="M69" s="53"/>
      <c r="N69" s="53"/>
      <c r="O69" s="53"/>
      <c r="P69" s="53"/>
      <c r="Q69" s="53"/>
      <c r="R69" s="53"/>
      <c r="S69" s="53"/>
      <c r="T69" s="53"/>
      <c r="U69" s="16"/>
      <c r="V69" s="16"/>
      <c r="W69" s="16"/>
      <c r="X69" s="16"/>
      <c r="Y69" s="16"/>
      <c r="Z69" s="74"/>
    </row>
    <row r="70" spans="1:26" s="1" customFormat="1" ht="47.25" thickBot="1" x14ac:dyDescent="0.4">
      <c r="A70" s="81" t="s">
        <v>35</v>
      </c>
      <c r="B70" s="82"/>
      <c r="C70" s="63" t="s">
        <v>183</v>
      </c>
      <c r="D70" s="83" t="s">
        <v>117</v>
      </c>
      <c r="E70" s="84">
        <v>1</v>
      </c>
      <c r="F70" s="84"/>
      <c r="G70" s="82"/>
      <c r="H70" s="82"/>
      <c r="I70" s="85">
        <v>9559</v>
      </c>
      <c r="J70" s="86">
        <v>6932</v>
      </c>
      <c r="K70" s="90">
        <f>J70-I70</f>
        <v>-2627</v>
      </c>
      <c r="L70" s="87" t="s">
        <v>96</v>
      </c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8"/>
    </row>
    <row r="71" spans="1:26" ht="60.75" customHeight="1" x14ac:dyDescent="0.5">
      <c r="C71" s="54"/>
      <c r="D71" s="94" t="s">
        <v>121</v>
      </c>
      <c r="E71" s="94"/>
      <c r="F71" s="94"/>
      <c r="G71" s="94"/>
      <c r="H71" s="94"/>
      <c r="I71" s="94"/>
      <c r="J71" s="94"/>
      <c r="K71" s="94"/>
      <c r="L71" s="94"/>
      <c r="M71" s="54"/>
      <c r="N71" s="54"/>
      <c r="O71" s="54"/>
      <c r="P71" s="54"/>
    </row>
    <row r="72" spans="1:26" x14ac:dyDescent="0.35">
      <c r="D72" s="95"/>
      <c r="E72" s="95"/>
      <c r="F72" s="95"/>
      <c r="G72" s="95"/>
      <c r="H72" s="95"/>
      <c r="I72" s="95"/>
      <c r="J72" s="95"/>
      <c r="K72" s="95"/>
      <c r="L72" s="95"/>
    </row>
  </sheetData>
  <mergeCells count="36">
    <mergeCell ref="L10:L12"/>
    <mergeCell ref="K5:K6"/>
    <mergeCell ref="L5:L6"/>
    <mergeCell ref="M5:N5"/>
    <mergeCell ref="O5:O6"/>
    <mergeCell ref="G5:G6"/>
    <mergeCell ref="I5:I6"/>
    <mergeCell ref="S5:T5"/>
    <mergeCell ref="U5:V5"/>
    <mergeCell ref="W5:X5"/>
    <mergeCell ref="P5:P6"/>
    <mergeCell ref="Q5:R5"/>
    <mergeCell ref="L14:L15"/>
    <mergeCell ref="L17:L20"/>
    <mergeCell ref="J5:J6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L65:L66"/>
    <mergeCell ref="L67:L68"/>
    <mergeCell ref="D71:L72"/>
    <mergeCell ref="L29:L32"/>
    <mergeCell ref="L35:L37"/>
    <mergeCell ref="L40:L53"/>
    <mergeCell ref="L54:L56"/>
    <mergeCell ref="L57:L64"/>
  </mergeCells>
  <pageMargins left="0.11811023622047245" right="0.11811023622047245" top="0.35433070866141736" bottom="0.35433070866141736" header="0.31496062992125984" footer="0.31496062992125984"/>
  <pageSetup paperSize="9" scale="24" fitToWidth="3" fitToHeight="3" orientation="landscape" horizontalDpi="180" verticalDpi="180" r:id="rId1"/>
  <colBreaks count="1" manualBreakCount="1">
    <brk id="2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полная</vt:lpstr>
      <vt:lpstr>полная!Заголовки_для_печати</vt:lpstr>
      <vt:lpstr>полная!Область_печати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Узакова Гаухар</dc:creator>
  <cp:lastModifiedBy>Алибекова Махаббат</cp:lastModifiedBy>
  <cp:lastPrinted>2019-07-30T05:16:04Z</cp:lastPrinted>
  <dcterms:created xsi:type="dcterms:W3CDTF">2019-05-03T05:21:00Z</dcterms:created>
  <dcterms:modified xsi:type="dcterms:W3CDTF">2021-01-20T05:54:32Z</dcterms:modified>
</cp:coreProperties>
</file>